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goglobal24.sharepoint.com/sites/marketing_team/Shared Documents/General/Blog/Artykuły Wojtek Kotlicki/2026/"/>
    </mc:Choice>
  </mc:AlternateContent>
  <xr:revisionPtr revIDLastSave="0" documentId="8_{487EBDF8-5DAA-4214-9327-645D384FC6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alkulator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60" i="1"/>
  <c r="B59" i="1"/>
  <c r="B58" i="1"/>
  <c r="B57" i="1"/>
  <c r="B56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H13" i="1" s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H6" i="1"/>
  <c r="H8" i="1" s="1"/>
  <c r="H14" i="1" l="1"/>
  <c r="H11" i="1"/>
  <c r="H12" i="1" s="1"/>
  <c r="H7" i="1"/>
  <c r="H9" i="1" s="1"/>
  <c r="H10" i="1" s="1"/>
  <c r="B53" i="1" l="1"/>
</calcChain>
</file>

<file path=xl/sharedStrings.xml><?xml version="1.0" encoding="utf-8"?>
<sst xmlns="http://schemas.openxmlformats.org/spreadsheetml/2006/main" count="143" uniqueCount="105">
  <si>
    <t>Checklista zwrotów Amazon i Zalando</t>
  </si>
  <si>
    <t>1. Dane do uzupełnienia</t>
  </si>
  <si>
    <t>2. Wynik</t>
  </si>
  <si>
    <t>Sprzedajesz na</t>
  </si>
  <si>
    <t>Oba</t>
  </si>
  <si>
    <t>wybierz</t>
  </si>
  <si>
    <t>Zwroty / miesiąc</t>
  </si>
  <si>
    <t>szt.</t>
  </si>
  <si>
    <t>Model sprzedaży</t>
  </si>
  <si>
    <t>Amazon FBM</t>
  </si>
  <si>
    <t>Obecny koszt zwrotów / miesiąc</t>
  </si>
  <si>
    <t>EUR</t>
  </si>
  <si>
    <t>Główny rynek sprzedaży</t>
  </si>
  <si>
    <t>DE</t>
  </si>
  <si>
    <t>Koszt lokalnego modelu / miesiąc</t>
  </si>
  <si>
    <t>Zamówienia cross-border / miesiąc</t>
  </si>
  <si>
    <t>Szacowana oszczędność / miesiąc</t>
  </si>
  <si>
    <t>Odsetek zwrotów</t>
  </si>
  <si>
    <t>%</t>
  </si>
  <si>
    <t>Szacowana oszczędność / rok</t>
  </si>
  <si>
    <t>Obecny koszt 1 zwrotu</t>
  </si>
  <si>
    <t>Wynik checklisty</t>
  </si>
  <si>
    <t>/100</t>
  </si>
  <si>
    <t>Koszt lokalnego zwrotu + obsługi</t>
  </si>
  <si>
    <t>Status</t>
  </si>
  <si>
    <t>Średnia wartość produktu</t>
  </si>
  <si>
    <t>Amazon</t>
  </si>
  <si>
    <t>Marża brutto</t>
  </si>
  <si>
    <t>Zalando</t>
  </si>
  <si>
    <t>4. Pytania kontrolne</t>
  </si>
  <si>
    <t>Sekcja</t>
  </si>
  <si>
    <t>Pytanie</t>
  </si>
  <si>
    <t>Odpowiedź</t>
  </si>
  <si>
    <t>Waga</t>
  </si>
  <si>
    <t>Punkty</t>
  </si>
  <si>
    <t>Ryzyko / komentarz</t>
  </si>
  <si>
    <t>Strategia</t>
  </si>
  <si>
    <t>Sprzedajesz lub planujesz sprzedaż do więcej niż jednego kraju?</t>
  </si>
  <si>
    <t>Jeśli nie, część pytań cross-border może być mniej istotna.</t>
  </si>
  <si>
    <t>Znasz miesięczną liczbę zwrotów osobno dla każdego kraju?</t>
  </si>
  <si>
    <t>Bez tego nie policzysz opłacalności lokalnego adresu zwrotów.</t>
  </si>
  <si>
    <t>Znasz odsetek zwrotów osobno dla Amazon i Zalando?</t>
  </si>
  <si>
    <t>Łączna stopa zwrotów ukrywa problemy konkretnego marketplace.</t>
  </si>
  <si>
    <t>Liczysz marżę po zwrocie, a nie tylko marżę na sprzedaży?</t>
  </si>
  <si>
    <t>Zwroty potrafią zjeść rentowność nawet przy dobrej sprzedaży.</t>
  </si>
  <si>
    <t>Operacje</t>
  </si>
  <si>
    <t>Masz osobę lub zespół odpowiedzialny za zwroty marketplace?</t>
  </si>
  <si>
    <t>Brak właściciela procesu zwykle oznacza opóźnienia.</t>
  </si>
  <si>
    <t>Masz opisany proces od zgłoszenia zwrotu do ponownej sprzedaży produktu?</t>
  </si>
  <si>
    <t>Proces musi obejmować etykietę, odbiór, QC, refund i resale.</t>
  </si>
  <si>
    <t>Mierzysz czas powrotu produktu do sprzedaży?</t>
  </si>
  <si>
    <t>To jeden z największych ukrytych kosztów zwrotu.</t>
  </si>
  <si>
    <t>Wykonujesz kontrolę jakości po przyjęciu zwrotu?</t>
  </si>
  <si>
    <t>Bez QC rośnie ryzyko kolejnych reklamacji i strat magazynowych.</t>
  </si>
  <si>
    <t>Robisz dokumentację zdjęciową zwrotów problematycznych?</t>
  </si>
  <si>
    <t>Zdjęcia pomagają w sporach i klasyfikacji towaru.</t>
  </si>
  <si>
    <t>Klasyfikujesz zwroty na: sprzedaż, B-grade, naprawa, recycling, utylizacja?</t>
  </si>
  <si>
    <t>Bez klasyfikacji tracisz czas i wartość produktu.</t>
  </si>
  <si>
    <t>Adresy</t>
  </si>
  <si>
    <t>Masz lokalny adres zwrotów w Niemczech?</t>
  </si>
  <si>
    <t>Kluczowe przy Amazon.de i Zalando OF.</t>
  </si>
  <si>
    <t>Masz lokalny adres zwrotów we Francji?</t>
  </si>
  <si>
    <t>Francja szybko zwiększa koszt pojedynczych zwrotów do Polski.</t>
  </si>
  <si>
    <t>Masz lokalny adres zwrotów w UK?</t>
  </si>
  <si>
    <t>UK ma dodatkową złożoność po Brexicie.</t>
  </si>
  <si>
    <t>Konsolidujesz zwroty przed transportem do Polski?</t>
  </si>
  <si>
    <t>Konsolidacja często robi największą różnicę kosztową.</t>
  </si>
  <si>
    <t>Masz jeden proces zwrotów dla kilku marketplace na tym samym rynku?</t>
  </si>
  <si>
    <t>Bez tego dublujesz koszty i operacje.</t>
  </si>
  <si>
    <t>Wiesz, kiedy Amazon FBM wymaga lokalnej ścieżki zwrotu?</t>
  </si>
  <si>
    <t>Przy DE/UK brak reakcji może skończyć się refundem z salda.</t>
  </si>
  <si>
    <t>Masz przygotowane opłacone etykiety zwrotne dla cross-border?</t>
  </si>
  <si>
    <t>Amazon wymaga szybkiej reakcji, a improwizacja kosztuje.</t>
  </si>
  <si>
    <t>Potrafisz obsłużyć zgłoszenie zwrotu w 48 godzin?</t>
  </si>
  <si>
    <t>To ważny punkt operacyjny w Amazon FBM.</t>
  </si>
  <si>
    <t>Refund po przyjęciu zwrotu wykonujesz do 2 dni roboczych?</t>
  </si>
  <si>
    <t>Opóźnienie zwiększa ryzyko sporu i złego doświadczenia klienta.</t>
  </si>
  <si>
    <t>Masz zasady, kiedy używać Returnless Refund?</t>
  </si>
  <si>
    <t>Dobre przy tanich SKU, ryzykowne przy wartościowych produktach.</t>
  </si>
  <si>
    <t>Monitorujesz zwroty FBA: produkty niesprzedawalne, claimy i removal orders?</t>
  </si>
  <si>
    <t>FBA upraszcza zwroty, ale nie usuwa kosztów.</t>
  </si>
  <si>
    <t>Monitorujesz Delivery on Time (DoT)?</t>
  </si>
  <si>
    <t>Zalando OF rozlicza logistykę z KPI.</t>
  </si>
  <si>
    <t>Monitorujesz Return on Time (RoT)?</t>
  </si>
  <si>
    <t>Zwrot to KPI, nie tylko paczka w magazynie.</t>
  </si>
  <si>
    <t>Utrzymujesz Tracking Coverage powyżej wymagań?</t>
  </si>
  <si>
    <t>Niska jakość trackingu zwiększa ryzyko problemów z widocznością.</t>
  </si>
  <si>
    <t>Utrzymujesz niski Cancellation Rate?</t>
  </si>
  <si>
    <t>Wysoki poziom anulacji może ograniczać skalowanie sprzedaży.</t>
  </si>
  <si>
    <t>Masz country-specific returns warehouse address?</t>
  </si>
  <si>
    <t>To kluczowy element dla Own Fulfillment.</t>
  </si>
  <si>
    <t>Masz autoryzowanego przewoźnika zwrotów dla każdego kraju?</t>
  </si>
  <si>
    <t>Carrier logic musi być zgodny z rynkiem.</t>
  </si>
  <si>
    <t>Znasz targety DE 4/8 WD, FR 6/8 WD, UK 7/12 WD, PL 5/8 WD?</t>
  </si>
  <si>
    <t>Bez targetów nie zaplanujesz procesu pod SLA.</t>
  </si>
  <si>
    <t>Koszty</t>
  </si>
  <si>
    <t>Znasz koszt obecnego zwrotu z każdego kraju?</t>
  </si>
  <si>
    <t>Jedna średnia dla Europy jest myląca.</t>
  </si>
  <si>
    <t>Znasz koszt lokalnego zwrotu i obsługi per kraj?</t>
  </si>
  <si>
    <t>Bez tego nie porównasz obecnego modelu z lokalnym adresem.</t>
  </si>
  <si>
    <t>5. Podsumowanie i rekomendacje</t>
  </si>
  <si>
    <t>Źródła założeń: Amazon Seller Central, Zalando Partner University / Platform Rules. Ten plik ma charakter orientacyjny i nie zastępuje indywidualnej analizy procesu.</t>
  </si>
  <si>
    <r>
      <t xml:space="preserve">Jak korzystać z pliku? Uzupełnij wyłącznie </t>
    </r>
    <r>
      <rPr>
        <b/>
        <sz val="10"/>
        <color rgb="FF442AB5"/>
        <rFont val="Montserrat"/>
        <charset val="238"/>
      </rPr>
      <t>GRANATOWE</t>
    </r>
    <r>
      <rPr>
        <sz val="10"/>
        <color rgb="FF000000"/>
        <rFont val="Montserrat"/>
        <charset val="238"/>
      </rPr>
      <t xml:space="preserve"> pola. Odpowiedzi wybieraj z list rozwijanych. Wyniki, koszty i rekomendacje liczą się automatycznie.</t>
    </r>
  </si>
  <si>
    <t>Checklista zwrotów dla Amazon i Zalando</t>
  </si>
  <si>
    <t>Chcesz sprawdzić, jak lokalne adresy zwrotów, kontrola jakości i konsolidacja wpłyną na Twoje koszty? Skontaktuj się z nami!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</si>
</sst>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rlito"/>
    </font>
    <font>
      <sz val="9"/>
      <color rgb="FF000000"/>
      <name val="Montserrat"/>
      <charset val="238"/>
    </font>
    <font>
      <b/>
      <sz val="9"/>
      <color rgb="FF000000"/>
      <name val="Montserrat"/>
      <charset val="238"/>
    </font>
    <font>
      <b/>
      <sz val="10"/>
      <color rgb="FFFFFFFF"/>
      <name val="Montserrat"/>
      <charset val="238"/>
    </font>
    <font>
      <b/>
      <sz val="9"/>
      <color rgb="FFFFFFFF"/>
      <name val="Montserrat"/>
      <charset val="238"/>
    </font>
    <font>
      <b/>
      <sz val="10"/>
      <color rgb="FF000000"/>
      <name val="Montserrat"/>
      <charset val="238"/>
    </font>
    <font>
      <b/>
      <sz val="11"/>
      <color rgb="FFFFFFFF"/>
      <name val="Montserrat"/>
      <charset val="238"/>
    </font>
    <font>
      <sz val="11"/>
      <name val="Carlito"/>
    </font>
    <font>
      <sz val="10"/>
      <color rgb="FF000000"/>
      <name val="Montserrat"/>
      <charset val="238"/>
    </font>
    <font>
      <b/>
      <sz val="12"/>
      <color rgb="FF000000"/>
      <name val="Montserrat"/>
      <charset val="238"/>
    </font>
    <font>
      <b/>
      <sz val="10"/>
      <color rgb="FF442AB5"/>
      <name val="Montserrat"/>
      <charset val="238"/>
    </font>
    <font>
      <u/>
      <sz val="11"/>
      <color theme="10"/>
      <name val="Carlito"/>
    </font>
    <font>
      <b/>
      <sz val="14"/>
      <color rgb="FF000000"/>
      <name val="Montserrat"/>
      <charset val="238"/>
    </font>
    <font>
      <b/>
      <u/>
      <sz val="16"/>
      <color theme="0"/>
      <name val="Montserrat"/>
      <charset val="238"/>
    </font>
    <font>
      <b/>
      <sz val="26"/>
      <color theme="0"/>
      <name val="Montserrat"/>
      <charset val="238"/>
    </font>
    <font>
      <b/>
      <sz val="26"/>
      <color rgb="FF442AB5"/>
      <name val="Montserrat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4FB"/>
      </patternFill>
    </fill>
    <fill>
      <patternFill patternType="solid">
        <fgColor rgb="FF00DDC2"/>
      </patternFill>
    </fill>
    <fill>
      <patternFill patternType="solid">
        <fgColor rgb="FF00DDC2"/>
      </patternFill>
    </fill>
    <fill>
      <patternFill patternType="solid">
        <fgColor rgb="FFF5F4FB"/>
      </patternFill>
    </fill>
    <fill>
      <patternFill patternType="solid">
        <fgColor rgb="FF442AB5"/>
      </patternFill>
    </fill>
    <fill>
      <patternFill patternType="solid">
        <fgColor rgb="FF00DDC2"/>
      </patternFill>
    </fill>
    <fill>
      <patternFill patternType="solid">
        <fgColor rgb="FF231A54"/>
      </patternFill>
    </fill>
    <fill>
      <patternFill patternType="solid">
        <fgColor rgb="FFF1F5F9"/>
      </patternFill>
    </fill>
    <fill>
      <patternFill patternType="solid">
        <fgColor rgb="FFEAF7F5"/>
      </patternFill>
    </fill>
    <fill>
      <patternFill patternType="solid">
        <fgColor rgb="FFEEE9FF"/>
      </patternFill>
    </fill>
    <fill>
      <patternFill patternType="solid">
        <fgColor rgb="FFFFF7ED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442AB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6E8"/>
      </left>
      <right/>
      <top style="thin">
        <color rgb="FFD9D6E8"/>
      </top>
      <bottom/>
      <diagonal/>
    </border>
    <border>
      <left/>
      <right/>
      <top style="thin">
        <color rgb="FFD9D6E8"/>
      </top>
      <bottom/>
      <diagonal/>
    </border>
    <border>
      <left/>
      <right style="thin">
        <color rgb="FFD9D6E8"/>
      </right>
      <top style="thin">
        <color rgb="FFD9D6E8"/>
      </top>
      <bottom/>
      <diagonal/>
    </border>
    <border>
      <left style="thin">
        <color rgb="FFD9D6E8"/>
      </left>
      <right/>
      <top/>
      <bottom style="thin">
        <color rgb="FFD9D6E8"/>
      </bottom>
      <diagonal/>
    </border>
    <border>
      <left/>
      <right/>
      <top/>
      <bottom style="thin">
        <color rgb="FFD9D6E8"/>
      </bottom>
      <diagonal/>
    </border>
    <border>
      <left/>
      <right style="thin">
        <color rgb="FFD9D6E8"/>
      </right>
      <top/>
      <bottom style="thin">
        <color rgb="FFD9D6E8"/>
      </bottom>
      <diagonal/>
    </border>
    <border>
      <left style="thin">
        <color rgb="FF442AB5"/>
      </left>
      <right style="thin">
        <color indexed="64"/>
      </right>
      <top style="thin">
        <color rgb="FF442AB5"/>
      </top>
      <bottom style="thin">
        <color rgb="FF442AB5"/>
      </bottom>
      <diagonal/>
    </border>
    <border>
      <left style="thin">
        <color indexed="64"/>
      </left>
      <right style="thin">
        <color indexed="64"/>
      </right>
      <top style="thin">
        <color rgb="FF442AB5"/>
      </top>
      <bottom style="thin">
        <color rgb="FF442AB5"/>
      </bottom>
      <diagonal/>
    </border>
    <border>
      <left style="thin">
        <color indexed="64"/>
      </left>
      <right style="thin">
        <color rgb="FF442AB5"/>
      </right>
      <top style="thin">
        <color rgb="FF442AB5"/>
      </top>
      <bottom style="thin">
        <color rgb="FF442AB5"/>
      </bottom>
      <diagonal/>
    </border>
    <border>
      <left style="thin">
        <color rgb="FFD9D6E8"/>
      </left>
      <right style="thin">
        <color rgb="FFD9D6E8"/>
      </right>
      <top style="thin">
        <color rgb="FFD9D6E8"/>
      </top>
      <bottom style="thin">
        <color rgb="FFD9D6E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6E8"/>
      </left>
      <right style="thin">
        <color indexed="64"/>
      </right>
      <top style="thin">
        <color rgb="FFD9D6E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D9D6E8"/>
      </top>
      <bottom style="thin">
        <color indexed="64"/>
      </bottom>
      <diagonal/>
    </border>
    <border>
      <left style="thin">
        <color indexed="64"/>
      </left>
      <right style="thin">
        <color rgb="FFD9D6E8"/>
      </right>
      <top style="thin">
        <color rgb="FFD9D6E8"/>
      </top>
      <bottom style="thin">
        <color indexed="64"/>
      </bottom>
      <diagonal/>
    </border>
    <border>
      <left style="thin">
        <color rgb="FFD9D6E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6E8"/>
      </right>
      <top style="thin">
        <color indexed="64"/>
      </top>
      <bottom style="thin">
        <color indexed="64"/>
      </bottom>
      <diagonal/>
    </border>
    <border>
      <left style="thin">
        <color rgb="FFD9D6E8"/>
      </left>
      <right style="thin">
        <color indexed="64"/>
      </right>
      <top style="thin">
        <color indexed="64"/>
      </top>
      <bottom style="thin">
        <color rgb="FFD9D6E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6E8"/>
      </bottom>
      <diagonal/>
    </border>
    <border>
      <left style="thin">
        <color indexed="64"/>
      </left>
      <right style="thin">
        <color rgb="FFD9D6E8"/>
      </right>
      <top style="thin">
        <color indexed="64"/>
      </top>
      <bottom style="thin">
        <color rgb="FFD9D6E8"/>
      </bottom>
      <diagonal/>
    </border>
    <border>
      <left style="thin">
        <color rgb="FFD9D6E8"/>
      </left>
      <right/>
      <top/>
      <bottom/>
      <diagonal/>
    </border>
    <border>
      <left/>
      <right style="thin">
        <color rgb="FFD9D6E8"/>
      </right>
      <top/>
      <bottom/>
      <diagonal/>
    </border>
  </borders>
  <cellStyleXfs count="3">
    <xf numFmtId="0" fontId="0" fillId="0" borderId="0"/>
    <xf numFmtId="0" fontId="7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0" xfId="1" applyFont="1" applyFill="1" applyAlignment="1">
      <alignment vertical="center"/>
    </xf>
    <xf numFmtId="0" fontId="8" fillId="6" borderId="6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1" fontId="3" fillId="7" borderId="12" xfId="0" applyNumberFormat="1" applyFont="1" applyFill="1" applyBorder="1" applyAlignment="1">
      <alignment horizontal="center" vertical="center"/>
    </xf>
    <xf numFmtId="9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/>
    </xf>
    <xf numFmtId="1" fontId="9" fillId="8" borderId="11" xfId="0" applyNumberFormat="1" applyFont="1" applyFill="1" applyBorder="1" applyAlignment="1">
      <alignment horizontal="center" vertical="center"/>
    </xf>
    <xf numFmtId="2" fontId="9" fillId="8" borderId="11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10" borderId="11" xfId="0" applyFont="1" applyFill="1" applyBorder="1" applyAlignment="1">
      <alignment horizontal="left" vertical="center" wrapText="1"/>
    </xf>
    <xf numFmtId="0" fontId="2" fillId="11" borderId="11" xfId="0" applyFont="1" applyFill="1" applyBorder="1" applyAlignment="1">
      <alignment horizontal="left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3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1" applyFont="1" applyFill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6" fillId="14" borderId="8" xfId="0" applyFont="1" applyFill="1" applyBorder="1" applyAlignment="1">
      <alignment horizontal="left" vertical="center"/>
    </xf>
    <xf numFmtId="0" fontId="6" fillId="14" borderId="9" xfId="0" applyFont="1" applyFill="1" applyBorder="1" applyAlignment="1">
      <alignment horizontal="left" vertical="center"/>
    </xf>
    <xf numFmtId="0" fontId="6" fillId="14" borderId="10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vertical="center" wrapText="1"/>
    </xf>
    <xf numFmtId="0" fontId="12" fillId="6" borderId="1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7" xfId="0" applyFont="1" applyFill="1" applyBorder="1" applyAlignment="1">
      <alignment vertical="center" wrapText="1"/>
    </xf>
    <xf numFmtId="0" fontId="8" fillId="15" borderId="2" xfId="0" applyFont="1" applyFill="1" applyBorder="1" applyAlignment="1">
      <alignment vertical="center" wrapText="1"/>
    </xf>
    <xf numFmtId="0" fontId="8" fillId="15" borderId="3" xfId="0" applyFont="1" applyFill="1" applyBorder="1" applyAlignment="1">
      <alignment vertical="center" wrapText="1"/>
    </xf>
    <xf numFmtId="0" fontId="8" fillId="15" borderId="4" xfId="0" applyFont="1" applyFill="1" applyBorder="1" applyAlignment="1">
      <alignment vertical="center" wrapText="1"/>
    </xf>
    <xf numFmtId="0" fontId="8" fillId="15" borderId="21" xfId="0" applyFont="1" applyFill="1" applyBorder="1" applyAlignment="1">
      <alignment vertical="center" wrapText="1"/>
    </xf>
    <xf numFmtId="0" fontId="8" fillId="15" borderId="0" xfId="0" applyFont="1" applyFill="1" applyAlignment="1">
      <alignment vertical="center" wrapText="1"/>
    </xf>
    <xf numFmtId="0" fontId="8" fillId="15" borderId="22" xfId="0" applyFont="1" applyFill="1" applyBorder="1" applyAlignment="1">
      <alignment vertical="center" wrapText="1"/>
    </xf>
    <xf numFmtId="0" fontId="8" fillId="15" borderId="5" xfId="0" applyFont="1" applyFill="1" applyBorder="1" applyAlignment="1">
      <alignment vertical="center" wrapText="1"/>
    </xf>
    <xf numFmtId="0" fontId="8" fillId="15" borderId="6" xfId="0" applyFont="1" applyFill="1" applyBorder="1" applyAlignment="1">
      <alignment vertical="center" wrapText="1"/>
    </xf>
    <xf numFmtId="0" fontId="8" fillId="15" borderId="7" xfId="0" applyFont="1" applyFill="1" applyBorder="1" applyAlignment="1">
      <alignment vertical="center" wrapText="1"/>
    </xf>
    <xf numFmtId="0" fontId="13" fillId="16" borderId="2" xfId="2" applyFont="1" applyFill="1" applyBorder="1" applyAlignment="1">
      <alignment vertical="center" wrapText="1"/>
    </xf>
    <xf numFmtId="0" fontId="13" fillId="16" borderId="3" xfId="2" applyFont="1" applyFill="1" applyBorder="1" applyAlignment="1">
      <alignment vertical="center" wrapText="1"/>
    </xf>
    <xf numFmtId="0" fontId="13" fillId="16" borderId="4" xfId="2" applyFont="1" applyFill="1" applyBorder="1" applyAlignment="1">
      <alignment vertical="center" wrapText="1"/>
    </xf>
    <xf numFmtId="0" fontId="13" fillId="16" borderId="21" xfId="2" applyFont="1" applyFill="1" applyBorder="1" applyAlignment="1">
      <alignment vertical="center" wrapText="1"/>
    </xf>
    <xf numFmtId="0" fontId="13" fillId="16" borderId="0" xfId="2" applyFont="1" applyFill="1" applyAlignment="1">
      <alignment vertical="center" wrapText="1"/>
    </xf>
    <xf numFmtId="0" fontId="13" fillId="16" borderId="22" xfId="2" applyFont="1" applyFill="1" applyBorder="1" applyAlignment="1">
      <alignment vertical="center" wrapText="1"/>
    </xf>
    <xf numFmtId="0" fontId="13" fillId="16" borderId="5" xfId="2" applyFont="1" applyFill="1" applyBorder="1" applyAlignment="1">
      <alignment vertical="center" wrapText="1"/>
    </xf>
    <xf numFmtId="0" fontId="13" fillId="16" borderId="6" xfId="2" applyFont="1" applyFill="1" applyBorder="1" applyAlignment="1">
      <alignment vertical="center" wrapText="1"/>
    </xf>
    <xf numFmtId="0" fontId="13" fillId="16" borderId="7" xfId="2" applyFont="1" applyFill="1" applyBorder="1" applyAlignment="1">
      <alignment vertical="center" wrapText="1"/>
    </xf>
    <xf numFmtId="0" fontId="14" fillId="5" borderId="1" xfId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</cellXfs>
  <cellStyles count="3">
    <cellStyle name="Hiperłącze" xfId="2" builtinId="8"/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442A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2186216</xdr:colOff>
      <xdr:row>0</xdr:row>
      <xdr:rowOff>1</xdr:rowOff>
    </xdr:from>
    <xdr:ext cx="2234972" cy="1098546"/>
    <xdr:pic>
      <xdr:nvPicPr>
        <xdr:cNvPr id="2" name="/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7154" y="1"/>
          <a:ext cx="2234972" cy="10985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lobal24.com/pl/otrzymaj-ofer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zoomScale="60" zoomScaleNormal="60" workbookViewId="0">
      <selection activeCell="M13" sqref="M13"/>
    </sheetView>
  </sheetViews>
  <sheetFormatPr defaultRowHeight="14"/>
  <cols>
    <col min="1" max="1" width="3" customWidth="1"/>
    <col min="2" max="2" width="18" customWidth="1"/>
    <col min="3" max="3" width="58" customWidth="1"/>
    <col min="4" max="4" width="18" customWidth="1"/>
    <col min="5" max="5" width="8" customWidth="1"/>
    <col min="6" max="6" width="10" customWidth="1"/>
    <col min="7" max="7" width="45" customWidth="1"/>
    <col min="8" max="8" width="14" customWidth="1"/>
    <col min="9" max="9" width="8" customWidth="1"/>
    <col min="10" max="10" width="2" customWidth="1"/>
  </cols>
  <sheetData>
    <row r="1" spans="1:10" ht="91" customHeight="1">
      <c r="A1" s="61" t="s">
        <v>103</v>
      </c>
      <c r="B1" s="62" t="s">
        <v>0</v>
      </c>
      <c r="C1" s="62"/>
      <c r="D1" s="62"/>
      <c r="E1" s="62"/>
      <c r="F1" s="62"/>
      <c r="G1" s="1"/>
      <c r="H1" s="1"/>
      <c r="I1" s="1"/>
      <c r="J1" s="1"/>
    </row>
    <row r="2" spans="1:10" ht="8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.649999999999999" customHeight="1">
      <c r="A3" s="1"/>
      <c r="B3" s="28" t="s">
        <v>102</v>
      </c>
      <c r="C3" s="29"/>
      <c r="D3" s="29"/>
      <c r="E3" s="29"/>
      <c r="F3" s="29"/>
      <c r="G3" s="29"/>
      <c r="H3" s="29"/>
      <c r="I3" s="30"/>
      <c r="J3" s="1"/>
    </row>
    <row r="4" spans="1:10" ht="18.649999999999999" customHeight="1">
      <c r="A4" s="1"/>
      <c r="B4" s="31"/>
      <c r="C4" s="32"/>
      <c r="D4" s="32"/>
      <c r="E4" s="32"/>
      <c r="F4" s="32"/>
      <c r="G4" s="32"/>
      <c r="H4" s="32"/>
      <c r="I4" s="33"/>
      <c r="J4" s="1"/>
    </row>
    <row r="5" spans="1:10" ht="16.5">
      <c r="A5" s="1"/>
      <c r="B5" s="34" t="s">
        <v>1</v>
      </c>
      <c r="C5" s="35"/>
      <c r="D5" s="35"/>
      <c r="E5" s="36"/>
      <c r="F5" s="1"/>
      <c r="G5" s="34" t="s">
        <v>2</v>
      </c>
      <c r="H5" s="35"/>
      <c r="I5" s="36"/>
      <c r="J5" s="1"/>
    </row>
    <row r="6" spans="1:10" ht="18.5">
      <c r="A6" s="1"/>
      <c r="B6" s="23" t="s">
        <v>3</v>
      </c>
      <c r="C6" s="23"/>
      <c r="D6" s="5" t="s">
        <v>4</v>
      </c>
      <c r="E6" s="4" t="s">
        <v>5</v>
      </c>
      <c r="F6" s="1"/>
      <c r="G6" s="3" t="s">
        <v>6</v>
      </c>
      <c r="H6" s="8">
        <f>ROUND(D9*D10,0)</f>
        <v>280</v>
      </c>
      <c r="I6" s="4" t="s">
        <v>7</v>
      </c>
      <c r="J6" s="1"/>
    </row>
    <row r="7" spans="1:10" ht="18.5">
      <c r="A7" s="1"/>
      <c r="B7" s="23" t="s">
        <v>8</v>
      </c>
      <c r="C7" s="23"/>
      <c r="D7" s="6" t="s">
        <v>9</v>
      </c>
      <c r="E7" s="4" t="s">
        <v>5</v>
      </c>
      <c r="F7" s="1"/>
      <c r="G7" s="3" t="s">
        <v>10</v>
      </c>
      <c r="H7" s="9">
        <f>H6*D11</f>
        <v>2856</v>
      </c>
      <c r="I7" s="4" t="s">
        <v>11</v>
      </c>
      <c r="J7" s="1"/>
    </row>
    <row r="8" spans="1:10" ht="18.5">
      <c r="A8" s="1"/>
      <c r="B8" s="23" t="s">
        <v>12</v>
      </c>
      <c r="C8" s="23"/>
      <c r="D8" s="7" t="s">
        <v>13</v>
      </c>
      <c r="E8" s="4" t="s">
        <v>5</v>
      </c>
      <c r="F8" s="1"/>
      <c r="G8" s="3" t="s">
        <v>14</v>
      </c>
      <c r="H8" s="9">
        <f>H6*D12</f>
        <v>1736</v>
      </c>
      <c r="I8" s="4" t="s">
        <v>11</v>
      </c>
      <c r="J8" s="1"/>
    </row>
    <row r="9" spans="1:10" ht="18.5">
      <c r="A9" s="1"/>
      <c r="B9" s="23" t="s">
        <v>15</v>
      </c>
      <c r="C9" s="23"/>
      <c r="D9" s="6">
        <v>1000</v>
      </c>
      <c r="E9" s="4" t="s">
        <v>7</v>
      </c>
      <c r="F9" s="1"/>
      <c r="G9" s="3" t="s">
        <v>16</v>
      </c>
      <c r="H9" s="9">
        <f>MAX(0,H7-H8)</f>
        <v>1120</v>
      </c>
      <c r="I9" s="4" t="s">
        <v>11</v>
      </c>
      <c r="J9" s="1"/>
    </row>
    <row r="10" spans="1:10" ht="18.5">
      <c r="A10" s="1"/>
      <c r="B10" s="23" t="s">
        <v>17</v>
      </c>
      <c r="C10" s="23"/>
      <c r="D10" s="6">
        <v>0.28000000000000003</v>
      </c>
      <c r="E10" s="4" t="s">
        <v>18</v>
      </c>
      <c r="F10" s="1"/>
      <c r="G10" s="3" t="s">
        <v>19</v>
      </c>
      <c r="H10" s="9">
        <f>H9*12</f>
        <v>13440</v>
      </c>
      <c r="I10" s="4" t="s">
        <v>11</v>
      </c>
      <c r="J10" s="1"/>
    </row>
    <row r="11" spans="1:10" ht="18.5">
      <c r="A11" s="1"/>
      <c r="B11" s="23" t="s">
        <v>20</v>
      </c>
      <c r="C11" s="23"/>
      <c r="D11" s="7">
        <v>10.199999999999999</v>
      </c>
      <c r="E11" s="4" t="s">
        <v>11</v>
      </c>
      <c r="F11" s="1"/>
      <c r="G11" s="3" t="s">
        <v>21</v>
      </c>
      <c r="H11" s="8">
        <f>IFERROR(ROUND(100*SUM(F20:F49)/SUMIFS(E20:E49,D20:D49,"&lt;&gt;Nie dotyczy"),0),0)</f>
        <v>0</v>
      </c>
      <c r="I11" s="4" t="s">
        <v>22</v>
      </c>
      <c r="J11" s="1"/>
    </row>
    <row r="12" spans="1:10" ht="18.5">
      <c r="A12" s="1"/>
      <c r="B12" s="23" t="s">
        <v>23</v>
      </c>
      <c r="C12" s="23"/>
      <c r="D12" s="7">
        <v>6.2</v>
      </c>
      <c r="E12" s="4" t="s">
        <v>11</v>
      </c>
      <c r="F12" s="1"/>
      <c r="G12" s="3" t="s">
        <v>24</v>
      </c>
      <c r="H12" s="8" t="str">
        <f>IF(H11&gt;=85,"Gotowe do skalowania",IF(H11&gt;=70,"Dobre - wymaga optymalizacji",IF(H11&gt;=50,"Wymaga poprawy","Wysokie ryzyko")))</f>
        <v>Wysokie ryzyko</v>
      </c>
      <c r="I12" s="4"/>
      <c r="J12" s="1"/>
    </row>
    <row r="13" spans="1:10" ht="18.5">
      <c r="A13" s="1"/>
      <c r="B13" s="23" t="s">
        <v>25</v>
      </c>
      <c r="C13" s="23"/>
      <c r="D13" s="7">
        <v>80</v>
      </c>
      <c r="E13" s="4" t="s">
        <v>11</v>
      </c>
      <c r="F13" s="1"/>
      <c r="G13" s="3" t="s">
        <v>26</v>
      </c>
      <c r="H13" s="8">
        <f>IFERROR(ROUND(100*SUMIFS(F20:F49,B20:B49,"Amazon")/SUMIFS(E20:E49,B20:B49,"Amazon",D20:D49,"&lt;&gt;Nie dotyczy"),0),0)</f>
        <v>0</v>
      </c>
      <c r="I13" s="4" t="s">
        <v>22</v>
      </c>
      <c r="J13" s="1"/>
    </row>
    <row r="14" spans="1:10" ht="18.5">
      <c r="A14" s="1"/>
      <c r="B14" s="4" t="s">
        <v>27</v>
      </c>
      <c r="C14" s="4"/>
      <c r="D14" s="6">
        <v>0.45</v>
      </c>
      <c r="E14" s="4" t="s">
        <v>18</v>
      </c>
      <c r="F14" s="1"/>
      <c r="G14" s="3" t="s">
        <v>28</v>
      </c>
      <c r="H14" s="8">
        <f>IFERROR(ROUND(100*SUMIFS(F20:F49,B20:B49,"Zalando")/SUMIFS(E20:E49,B20:B49,"Zalando",D20:D49,"&lt;&gt;Nie dotyczy"),0),0)</f>
        <v>0</v>
      </c>
      <c r="I14" s="4" t="s">
        <v>22</v>
      </c>
      <c r="J14" s="1"/>
    </row>
    <row r="15" spans="1:10" ht="10.25" customHeight="1">
      <c r="A15" s="1"/>
      <c r="B15" s="24"/>
      <c r="C15" s="25"/>
      <c r="D15" s="25"/>
      <c r="E15" s="25"/>
      <c r="F15" s="2"/>
      <c r="G15" s="26"/>
      <c r="H15" s="26"/>
      <c r="I15" s="27"/>
      <c r="J15" s="1"/>
    </row>
    <row r="16" spans="1:10" ht="8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8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6.5">
      <c r="A18" s="1"/>
      <c r="B18" s="34" t="s">
        <v>29</v>
      </c>
      <c r="C18" s="35"/>
      <c r="D18" s="35"/>
      <c r="E18" s="35"/>
      <c r="F18" s="35"/>
      <c r="G18" s="35"/>
      <c r="H18" s="1"/>
      <c r="I18" s="1"/>
      <c r="J18" s="1"/>
    </row>
    <row r="19" spans="1:10" ht="22" customHeight="1">
      <c r="A19" s="1"/>
      <c r="B19" s="10" t="s">
        <v>30</v>
      </c>
      <c r="C19" s="10" t="s">
        <v>31</v>
      </c>
      <c r="D19" s="10" t="s">
        <v>32</v>
      </c>
      <c r="E19" s="10" t="s">
        <v>33</v>
      </c>
      <c r="F19" s="10" t="s">
        <v>34</v>
      </c>
      <c r="G19" s="10" t="s">
        <v>35</v>
      </c>
      <c r="H19" s="1"/>
      <c r="I19" s="1"/>
      <c r="J19" s="1"/>
    </row>
    <row r="20" spans="1:10" ht="28">
      <c r="A20" s="1"/>
      <c r="B20" s="16" t="s">
        <v>36</v>
      </c>
      <c r="C20" s="11" t="s">
        <v>37</v>
      </c>
      <c r="D20" s="14"/>
      <c r="E20" s="13">
        <v>2</v>
      </c>
      <c r="F20" s="13">
        <f t="shared" ref="F20:F49" si="0">IF(D20="Nie dotyczy","",IF(D20="Tak",E20,IF(D20="Częściowo",E20*0.5,0)))</f>
        <v>0</v>
      </c>
      <c r="G20" s="12" t="s">
        <v>38</v>
      </c>
      <c r="H20" s="1"/>
      <c r="I20" s="1"/>
      <c r="J20" s="1"/>
    </row>
    <row r="21" spans="1:10" ht="28">
      <c r="A21" s="1"/>
      <c r="B21" s="16" t="s">
        <v>36</v>
      </c>
      <c r="C21" s="11" t="s">
        <v>39</v>
      </c>
      <c r="D21" s="14"/>
      <c r="E21" s="13">
        <v>3</v>
      </c>
      <c r="F21" s="13">
        <f t="shared" si="0"/>
        <v>0</v>
      </c>
      <c r="G21" s="12" t="s">
        <v>40</v>
      </c>
      <c r="H21" s="1"/>
      <c r="I21" s="1"/>
      <c r="J21" s="1"/>
    </row>
    <row r="22" spans="1:10" ht="28">
      <c r="A22" s="1"/>
      <c r="B22" s="16" t="s">
        <v>36</v>
      </c>
      <c r="C22" s="11" t="s">
        <v>41</v>
      </c>
      <c r="D22" s="14"/>
      <c r="E22" s="13">
        <v>3</v>
      </c>
      <c r="F22" s="13">
        <f t="shared" si="0"/>
        <v>0</v>
      </c>
      <c r="G22" s="12" t="s">
        <v>42</v>
      </c>
      <c r="H22" s="1"/>
      <c r="I22" s="1"/>
      <c r="J22" s="1"/>
    </row>
    <row r="23" spans="1:10" ht="28">
      <c r="A23" s="1"/>
      <c r="B23" s="16" t="s">
        <v>36</v>
      </c>
      <c r="C23" s="11" t="s">
        <v>43</v>
      </c>
      <c r="D23" s="14"/>
      <c r="E23" s="13">
        <v>4</v>
      </c>
      <c r="F23" s="13">
        <f t="shared" si="0"/>
        <v>0</v>
      </c>
      <c r="G23" s="12" t="s">
        <v>44</v>
      </c>
      <c r="H23" s="1"/>
      <c r="I23" s="1"/>
      <c r="J23" s="1"/>
    </row>
    <row r="24" spans="1:10">
      <c r="A24" s="1"/>
      <c r="B24" s="16" t="s">
        <v>45</v>
      </c>
      <c r="C24" s="11" t="s">
        <v>46</v>
      </c>
      <c r="D24" s="14"/>
      <c r="E24" s="13">
        <v>3</v>
      </c>
      <c r="F24" s="13">
        <f t="shared" si="0"/>
        <v>0</v>
      </c>
      <c r="G24" s="12" t="s">
        <v>47</v>
      </c>
      <c r="H24" s="1"/>
      <c r="I24" s="1"/>
      <c r="J24" s="1"/>
    </row>
    <row r="25" spans="1:10" ht="28">
      <c r="A25" s="1"/>
      <c r="B25" s="16" t="s">
        <v>45</v>
      </c>
      <c r="C25" s="11" t="s">
        <v>48</v>
      </c>
      <c r="D25" s="14"/>
      <c r="E25" s="13">
        <v>4</v>
      </c>
      <c r="F25" s="13">
        <f t="shared" si="0"/>
        <v>0</v>
      </c>
      <c r="G25" s="12" t="s">
        <v>49</v>
      </c>
      <c r="H25" s="1"/>
      <c r="I25" s="1"/>
      <c r="J25" s="1"/>
    </row>
    <row r="26" spans="1:10">
      <c r="A26" s="1"/>
      <c r="B26" s="16" t="s">
        <v>45</v>
      </c>
      <c r="C26" s="11" t="s">
        <v>50</v>
      </c>
      <c r="D26" s="14"/>
      <c r="E26" s="13">
        <v>4</v>
      </c>
      <c r="F26" s="13">
        <f t="shared" si="0"/>
        <v>0</v>
      </c>
      <c r="G26" s="12" t="s">
        <v>51</v>
      </c>
      <c r="H26" s="1"/>
      <c r="I26" s="1"/>
      <c r="J26" s="1"/>
    </row>
    <row r="27" spans="1:10" ht="28">
      <c r="A27" s="1"/>
      <c r="B27" s="16" t="s">
        <v>45</v>
      </c>
      <c r="C27" s="11" t="s">
        <v>52</v>
      </c>
      <c r="D27" s="14"/>
      <c r="E27" s="13">
        <v>4</v>
      </c>
      <c r="F27" s="13">
        <f t="shared" si="0"/>
        <v>0</v>
      </c>
      <c r="G27" s="12" t="s">
        <v>53</v>
      </c>
      <c r="H27" s="1"/>
      <c r="I27" s="1"/>
      <c r="J27" s="1"/>
    </row>
    <row r="28" spans="1:10">
      <c r="A28" s="1"/>
      <c r="B28" s="16" t="s">
        <v>45</v>
      </c>
      <c r="C28" s="11" t="s">
        <v>54</v>
      </c>
      <c r="D28" s="14"/>
      <c r="E28" s="13">
        <v>3</v>
      </c>
      <c r="F28" s="13">
        <f t="shared" si="0"/>
        <v>0</v>
      </c>
      <c r="G28" s="12" t="s">
        <v>55</v>
      </c>
      <c r="H28" s="1"/>
      <c r="I28" s="1"/>
      <c r="J28" s="1"/>
    </row>
    <row r="29" spans="1:10">
      <c r="A29" s="1"/>
      <c r="B29" s="16" t="s">
        <v>45</v>
      </c>
      <c r="C29" s="11" t="s">
        <v>56</v>
      </c>
      <c r="D29" s="14"/>
      <c r="E29" s="13">
        <v>3</v>
      </c>
      <c r="F29" s="13">
        <f t="shared" si="0"/>
        <v>0</v>
      </c>
      <c r="G29" s="12" t="s">
        <v>57</v>
      </c>
      <c r="H29" s="1"/>
      <c r="I29" s="1"/>
      <c r="J29" s="1"/>
    </row>
    <row r="30" spans="1:10">
      <c r="A30" s="1"/>
      <c r="B30" s="17" t="s">
        <v>58</v>
      </c>
      <c r="C30" s="11" t="s">
        <v>59</v>
      </c>
      <c r="D30" s="14"/>
      <c r="E30" s="13">
        <v>5</v>
      </c>
      <c r="F30" s="13">
        <f t="shared" si="0"/>
        <v>0</v>
      </c>
      <c r="G30" s="12" t="s">
        <v>60</v>
      </c>
      <c r="H30" s="1"/>
      <c r="I30" s="1"/>
      <c r="J30" s="1"/>
    </row>
    <row r="31" spans="1:10" ht="28">
      <c r="A31" s="1"/>
      <c r="B31" s="17" t="s">
        <v>58</v>
      </c>
      <c r="C31" s="11" t="s">
        <v>61</v>
      </c>
      <c r="D31" s="14"/>
      <c r="E31" s="13">
        <v>4</v>
      </c>
      <c r="F31" s="13">
        <f t="shared" si="0"/>
        <v>0</v>
      </c>
      <c r="G31" s="12" t="s">
        <v>62</v>
      </c>
      <c r="H31" s="1"/>
      <c r="I31" s="1"/>
      <c r="J31" s="1"/>
    </row>
    <row r="32" spans="1:10">
      <c r="A32" s="1"/>
      <c r="B32" s="17" t="s">
        <v>58</v>
      </c>
      <c r="C32" s="11" t="s">
        <v>63</v>
      </c>
      <c r="D32" s="14"/>
      <c r="E32" s="13">
        <v>4</v>
      </c>
      <c r="F32" s="13">
        <f t="shared" si="0"/>
        <v>0</v>
      </c>
      <c r="G32" s="12" t="s">
        <v>64</v>
      </c>
      <c r="H32" s="1"/>
      <c r="I32" s="1"/>
      <c r="J32" s="1"/>
    </row>
    <row r="33" spans="1:10">
      <c r="A33" s="1"/>
      <c r="B33" s="17" t="s">
        <v>58</v>
      </c>
      <c r="C33" s="11" t="s">
        <v>65</v>
      </c>
      <c r="D33" s="14"/>
      <c r="E33" s="13">
        <v>5</v>
      </c>
      <c r="F33" s="13">
        <f t="shared" si="0"/>
        <v>0</v>
      </c>
      <c r="G33" s="12" t="s">
        <v>66</v>
      </c>
      <c r="H33" s="1"/>
      <c r="I33" s="1"/>
      <c r="J33" s="1"/>
    </row>
    <row r="34" spans="1:10">
      <c r="A34" s="1"/>
      <c r="B34" s="17" t="s">
        <v>58</v>
      </c>
      <c r="C34" s="11" t="s">
        <v>67</v>
      </c>
      <c r="D34" s="14"/>
      <c r="E34" s="13">
        <v>3</v>
      </c>
      <c r="F34" s="13">
        <f t="shared" si="0"/>
        <v>0</v>
      </c>
      <c r="G34" s="12" t="s">
        <v>68</v>
      </c>
      <c r="H34" s="1"/>
      <c r="I34" s="1"/>
      <c r="J34" s="1"/>
    </row>
    <row r="35" spans="1:10" ht="28">
      <c r="A35" s="1"/>
      <c r="B35" s="18" t="s">
        <v>26</v>
      </c>
      <c r="C35" s="11" t="s">
        <v>69</v>
      </c>
      <c r="D35" s="14"/>
      <c r="E35" s="13">
        <v>4</v>
      </c>
      <c r="F35" s="13">
        <f t="shared" si="0"/>
        <v>0</v>
      </c>
      <c r="G35" s="12" t="s">
        <v>70</v>
      </c>
      <c r="H35" s="1"/>
      <c r="I35" s="1"/>
      <c r="J35" s="1"/>
    </row>
    <row r="36" spans="1:10" ht="28">
      <c r="A36" s="1"/>
      <c r="B36" s="18" t="s">
        <v>26</v>
      </c>
      <c r="C36" s="11" t="s">
        <v>71</v>
      </c>
      <c r="D36" s="14"/>
      <c r="E36" s="13">
        <v>4</v>
      </c>
      <c r="F36" s="13">
        <f t="shared" si="0"/>
        <v>0</v>
      </c>
      <c r="G36" s="12" t="s">
        <v>72</v>
      </c>
      <c r="H36" s="1"/>
      <c r="I36" s="1"/>
      <c r="J36" s="1"/>
    </row>
    <row r="37" spans="1:10">
      <c r="A37" s="1"/>
      <c r="B37" s="18" t="s">
        <v>26</v>
      </c>
      <c r="C37" s="11" t="s">
        <v>73</v>
      </c>
      <c r="D37" s="14"/>
      <c r="E37" s="13">
        <v>4</v>
      </c>
      <c r="F37" s="13">
        <f t="shared" si="0"/>
        <v>0</v>
      </c>
      <c r="G37" s="12" t="s">
        <v>74</v>
      </c>
      <c r="H37" s="1"/>
      <c r="I37" s="1"/>
      <c r="J37" s="1"/>
    </row>
    <row r="38" spans="1:10" ht="28">
      <c r="A38" s="1"/>
      <c r="B38" s="18" t="s">
        <v>26</v>
      </c>
      <c r="C38" s="11" t="s">
        <v>75</v>
      </c>
      <c r="D38" s="14"/>
      <c r="E38" s="13">
        <v>4</v>
      </c>
      <c r="F38" s="13">
        <f t="shared" si="0"/>
        <v>0</v>
      </c>
      <c r="G38" s="12" t="s">
        <v>76</v>
      </c>
      <c r="H38" s="1"/>
      <c r="I38" s="1"/>
      <c r="J38" s="1"/>
    </row>
    <row r="39" spans="1:10" ht="28">
      <c r="A39" s="1"/>
      <c r="B39" s="18" t="s">
        <v>26</v>
      </c>
      <c r="C39" s="11" t="s">
        <v>77</v>
      </c>
      <c r="D39" s="14"/>
      <c r="E39" s="13">
        <v>4</v>
      </c>
      <c r="F39" s="13">
        <f t="shared" si="0"/>
        <v>0</v>
      </c>
      <c r="G39" s="12" t="s">
        <v>78</v>
      </c>
      <c r="H39" s="1"/>
      <c r="I39" s="1"/>
      <c r="J39" s="1"/>
    </row>
    <row r="40" spans="1:10" ht="28">
      <c r="A40" s="1"/>
      <c r="B40" s="18" t="s">
        <v>26</v>
      </c>
      <c r="C40" s="11" t="s">
        <v>79</v>
      </c>
      <c r="D40" s="14"/>
      <c r="E40" s="13">
        <v>3</v>
      </c>
      <c r="F40" s="13">
        <f t="shared" si="0"/>
        <v>0</v>
      </c>
      <c r="G40" s="12" t="s">
        <v>80</v>
      </c>
      <c r="H40" s="1"/>
      <c r="I40" s="1"/>
      <c r="J40" s="1"/>
    </row>
    <row r="41" spans="1:10">
      <c r="A41" s="1"/>
      <c r="B41" s="19" t="s">
        <v>28</v>
      </c>
      <c r="C41" s="11" t="s">
        <v>81</v>
      </c>
      <c r="D41" s="14"/>
      <c r="E41" s="13">
        <v>5</v>
      </c>
      <c r="F41" s="13">
        <f t="shared" si="0"/>
        <v>0</v>
      </c>
      <c r="G41" s="12" t="s">
        <v>82</v>
      </c>
      <c r="H41" s="1"/>
      <c r="I41" s="1"/>
      <c r="J41" s="1"/>
    </row>
    <row r="42" spans="1:10">
      <c r="A42" s="1"/>
      <c r="B42" s="19" t="s">
        <v>28</v>
      </c>
      <c r="C42" s="11" t="s">
        <v>83</v>
      </c>
      <c r="D42" s="14"/>
      <c r="E42" s="13">
        <v>5</v>
      </c>
      <c r="F42" s="13">
        <f t="shared" si="0"/>
        <v>0</v>
      </c>
      <c r="G42" s="12" t="s">
        <v>84</v>
      </c>
      <c r="H42" s="1"/>
      <c r="I42" s="1"/>
      <c r="J42" s="1"/>
    </row>
    <row r="43" spans="1:10" ht="28">
      <c r="A43" s="1"/>
      <c r="B43" s="19" t="s">
        <v>28</v>
      </c>
      <c r="C43" s="11" t="s">
        <v>85</v>
      </c>
      <c r="D43" s="14"/>
      <c r="E43" s="13">
        <v>4</v>
      </c>
      <c r="F43" s="13">
        <f t="shared" si="0"/>
        <v>0</v>
      </c>
      <c r="G43" s="12" t="s">
        <v>86</v>
      </c>
      <c r="H43" s="1"/>
      <c r="I43" s="1"/>
      <c r="J43" s="1"/>
    </row>
    <row r="44" spans="1:10" ht="28">
      <c r="A44" s="1"/>
      <c r="B44" s="19" t="s">
        <v>28</v>
      </c>
      <c r="C44" s="11" t="s">
        <v>87</v>
      </c>
      <c r="D44" s="14"/>
      <c r="E44" s="13">
        <v>4</v>
      </c>
      <c r="F44" s="13">
        <f t="shared" si="0"/>
        <v>0</v>
      </c>
      <c r="G44" s="12" t="s">
        <v>88</v>
      </c>
      <c r="H44" s="1"/>
      <c r="I44" s="1"/>
      <c r="J44" s="1"/>
    </row>
    <row r="45" spans="1:10">
      <c r="A45" s="1"/>
      <c r="B45" s="19" t="s">
        <v>28</v>
      </c>
      <c r="C45" s="11" t="s">
        <v>89</v>
      </c>
      <c r="D45" s="14"/>
      <c r="E45" s="13">
        <v>5</v>
      </c>
      <c r="F45" s="13">
        <f t="shared" si="0"/>
        <v>0</v>
      </c>
      <c r="G45" s="12" t="s">
        <v>90</v>
      </c>
      <c r="H45" s="1"/>
      <c r="I45" s="1"/>
      <c r="J45" s="1"/>
    </row>
    <row r="46" spans="1:10">
      <c r="A46" s="1"/>
      <c r="B46" s="19" t="s">
        <v>28</v>
      </c>
      <c r="C46" s="11" t="s">
        <v>91</v>
      </c>
      <c r="D46" s="14"/>
      <c r="E46" s="13">
        <v>4</v>
      </c>
      <c r="F46" s="13">
        <f t="shared" si="0"/>
        <v>0</v>
      </c>
      <c r="G46" s="12" t="s">
        <v>92</v>
      </c>
      <c r="H46" s="1"/>
      <c r="I46" s="1"/>
      <c r="J46" s="1"/>
    </row>
    <row r="47" spans="1:10">
      <c r="A47" s="1"/>
      <c r="B47" s="19" t="s">
        <v>28</v>
      </c>
      <c r="C47" s="11" t="s">
        <v>93</v>
      </c>
      <c r="D47" s="14"/>
      <c r="E47" s="13">
        <v>4</v>
      </c>
      <c r="F47" s="13">
        <f t="shared" si="0"/>
        <v>0</v>
      </c>
      <c r="G47" s="12" t="s">
        <v>94</v>
      </c>
      <c r="H47" s="1"/>
      <c r="I47" s="1"/>
      <c r="J47" s="1"/>
    </row>
    <row r="48" spans="1:10">
      <c r="A48" s="1"/>
      <c r="B48" s="20" t="s">
        <v>95</v>
      </c>
      <c r="C48" s="11" t="s">
        <v>96</v>
      </c>
      <c r="D48" s="14"/>
      <c r="E48" s="13">
        <v>4</v>
      </c>
      <c r="F48" s="13">
        <f t="shared" si="0"/>
        <v>0</v>
      </c>
      <c r="G48" s="12" t="s">
        <v>97</v>
      </c>
      <c r="H48" s="1"/>
      <c r="I48" s="1"/>
      <c r="J48" s="1"/>
    </row>
    <row r="49" spans="1:10" ht="28">
      <c r="A49" s="1"/>
      <c r="B49" s="20" t="s">
        <v>95</v>
      </c>
      <c r="C49" s="11" t="s">
        <v>98</v>
      </c>
      <c r="D49" s="14"/>
      <c r="E49" s="13">
        <v>4</v>
      </c>
      <c r="F49" s="13">
        <f t="shared" si="0"/>
        <v>0</v>
      </c>
      <c r="G49" s="12" t="s">
        <v>99</v>
      </c>
      <c r="H49" s="1"/>
      <c r="I49" s="1"/>
      <c r="J49" s="1"/>
    </row>
    <row r="50" spans="1:10" ht="8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8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6.5">
      <c r="A52" s="1"/>
      <c r="B52" s="34" t="s">
        <v>100</v>
      </c>
      <c r="C52" s="35"/>
      <c r="D52" s="35"/>
      <c r="E52" s="35"/>
      <c r="F52" s="35"/>
      <c r="G52" s="35"/>
      <c r="H52" s="35"/>
      <c r="I52" s="36"/>
      <c r="J52" s="1"/>
    </row>
    <row r="53" spans="1:10" ht="8" customHeight="1">
      <c r="A53" s="1"/>
      <c r="B53" s="37" t="str">
        <f>IF(H11&gt;=85,"Proces wygląda dobrze. Skup się teraz na optymalizacji kosztów i szybszym powrocie produktów do sprzedaży.",IF(H11&gt;=70,"Proces jest sensowny, ale przed większą skalą popraw najniżej ocenione obszary: lokalne adresy, KPI i konsolidację.",IF(H11&gt;=50,"Najpierw popraw proces zwrotów: lokalne adresy, KPI, QC, refund i konsolidację.","Nie skaluj jeszcze sprzedaży na Amazon/Zalando bez uporządkowania zwrotów. Ryzyko kosztów i opóźnień jest zbyt wysokie.")))</f>
        <v>Nie skaluj jeszcze sprzedaży na Amazon/Zalando bez uporządkowania zwrotów. Ryzyko kosztów i opóźnień jest zbyt wysokie.</v>
      </c>
      <c r="C53" s="38"/>
      <c r="D53" s="38"/>
      <c r="E53" s="38"/>
      <c r="F53" s="38"/>
      <c r="G53" s="38"/>
      <c r="H53" s="38"/>
      <c r="I53" s="39"/>
      <c r="J53" s="1"/>
    </row>
    <row r="54" spans="1:10" ht="8" customHeight="1">
      <c r="A54" s="1"/>
      <c r="B54" s="40"/>
      <c r="C54" s="41"/>
      <c r="D54" s="41"/>
      <c r="E54" s="41"/>
      <c r="F54" s="41"/>
      <c r="G54" s="41"/>
      <c r="H54" s="41"/>
      <c r="I54" s="42"/>
      <c r="J54" s="1"/>
    </row>
    <row r="55" spans="1:10" ht="8" customHeight="1">
      <c r="A55" s="1"/>
      <c r="B55" s="40"/>
      <c r="C55" s="41"/>
      <c r="D55" s="41"/>
      <c r="E55" s="41"/>
      <c r="F55" s="41"/>
      <c r="G55" s="41"/>
      <c r="H55" s="41"/>
      <c r="I55" s="42"/>
      <c r="J55" s="1"/>
    </row>
    <row r="56" spans="1:10" ht="45">
      <c r="A56" s="1"/>
      <c r="B56" s="15" t="str">
        <f>IF(D30&lt;&gt;"Tak","• Brak lokalnego adresu zwrotów w Niemczech","")</f>
        <v>• Brak lokalnego adresu zwrotów w Niemczech</v>
      </c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21" t="str">
        <f>IF(D33&lt;&gt;"Tak","• Brak konsolidacji zwrotów","")</f>
        <v>• Brak konsolidacji zwrotów</v>
      </c>
      <c r="C57" s="22"/>
      <c r="D57" s="22"/>
      <c r="E57" s="22"/>
      <c r="F57" s="22"/>
      <c r="G57" s="22"/>
      <c r="H57" s="22"/>
      <c r="I57" s="22"/>
      <c r="J57" s="1"/>
    </row>
    <row r="58" spans="1:10" ht="45">
      <c r="A58" s="1"/>
      <c r="B58" s="15" t="str">
        <f>IF(D41&lt;&gt;"Tak","• Brak monitoringu Delivery on Time (DoT)","")</f>
        <v>• Brak monitoringu Delivery on Time (DoT)</v>
      </c>
      <c r="C58" s="1"/>
      <c r="D58" s="1"/>
      <c r="E58" s="1"/>
      <c r="F58" s="1"/>
      <c r="G58" s="1"/>
      <c r="H58" s="1"/>
      <c r="I58" s="1"/>
      <c r="J58" s="1"/>
    </row>
    <row r="59" spans="1:10" ht="45">
      <c r="A59" s="1"/>
      <c r="B59" s="15" t="str">
        <f>IF(D42&lt;&gt;"Tak","• Brak monitoringu Return on Time (RoT)","")</f>
        <v>• Brak monitoringu Return on Time (RoT)</v>
      </c>
      <c r="C59" s="1"/>
      <c r="D59" s="1"/>
      <c r="E59" s="1"/>
      <c r="F59" s="1"/>
      <c r="G59" s="1"/>
      <c r="H59" s="1"/>
      <c r="I59" s="1"/>
      <c r="J59" s="1"/>
    </row>
    <row r="60" spans="1:10" ht="30">
      <c r="A60" s="1"/>
      <c r="B60" s="15" t="str">
        <f>IF(D43&lt;&gt;"Tak","• Brak kontroli Tracking Coverage","")</f>
        <v>• Brak kontroli Tracking Coverage</v>
      </c>
      <c r="C60" s="1"/>
      <c r="D60" s="1"/>
      <c r="E60" s="1"/>
      <c r="F60" s="1"/>
      <c r="G60" s="1"/>
      <c r="H60" s="1"/>
      <c r="I60" s="1"/>
      <c r="J60" s="1"/>
    </row>
    <row r="61" spans="1:10" ht="30">
      <c r="A61" s="1"/>
      <c r="B61" s="15" t="str">
        <f>IF(D27&lt;&gt;"Tak","• Brak kontroli jakości zwrotów","")</f>
        <v>• Brak kontroli jakości zwrotów</v>
      </c>
      <c r="C61" s="1"/>
      <c r="D61" s="1"/>
      <c r="E61" s="1"/>
      <c r="F61" s="1"/>
      <c r="G61" s="1"/>
      <c r="H61" s="1"/>
      <c r="I61" s="1"/>
      <c r="J61" s="1"/>
    </row>
    <row r="62" spans="1:10" ht="8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8" customHeight="1">
      <c r="A63" s="1"/>
      <c r="B63" s="52" t="s">
        <v>104</v>
      </c>
      <c r="C63" s="53"/>
      <c r="D63" s="53"/>
      <c r="E63" s="53"/>
      <c r="F63" s="53"/>
      <c r="G63" s="53"/>
      <c r="H63" s="53"/>
      <c r="I63" s="54"/>
      <c r="J63" s="1"/>
    </row>
    <row r="64" spans="1:10" ht="8" customHeight="1">
      <c r="A64" s="1"/>
      <c r="B64" s="55"/>
      <c r="C64" s="56"/>
      <c r="D64" s="56"/>
      <c r="E64" s="56"/>
      <c r="F64" s="56"/>
      <c r="G64" s="56"/>
      <c r="H64" s="56"/>
      <c r="I64" s="57"/>
      <c r="J64" s="1"/>
    </row>
    <row r="65" spans="1:10" ht="8" customHeight="1">
      <c r="A65" s="1"/>
      <c r="B65" s="58"/>
      <c r="C65" s="59"/>
      <c r="D65" s="59"/>
      <c r="E65" s="59"/>
      <c r="F65" s="59"/>
      <c r="G65" s="59"/>
      <c r="H65" s="59"/>
      <c r="I65" s="60"/>
      <c r="J65" s="1"/>
    </row>
    <row r="66" spans="1:10" ht="8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8" customHeight="1">
      <c r="A67" s="1"/>
      <c r="B67" s="43" t="s">
        <v>101</v>
      </c>
      <c r="C67" s="44"/>
      <c r="D67" s="44"/>
      <c r="E67" s="44"/>
      <c r="F67" s="44"/>
      <c r="G67" s="44"/>
      <c r="H67" s="44"/>
      <c r="I67" s="45"/>
      <c r="J67" s="1"/>
    </row>
    <row r="68" spans="1:10" ht="8" customHeight="1">
      <c r="A68" s="1"/>
      <c r="B68" s="46"/>
      <c r="C68" s="47"/>
      <c r="D68" s="47"/>
      <c r="E68" s="47"/>
      <c r="F68" s="47"/>
      <c r="G68" s="47"/>
      <c r="H68" s="47"/>
      <c r="I68" s="48"/>
      <c r="J68" s="1"/>
    </row>
    <row r="69" spans="1:10" ht="8" customHeight="1">
      <c r="A69" s="1"/>
      <c r="B69" s="49"/>
      <c r="C69" s="50"/>
      <c r="D69" s="50"/>
      <c r="E69" s="50"/>
      <c r="F69" s="50"/>
      <c r="G69" s="50"/>
      <c r="H69" s="50"/>
      <c r="I69" s="51"/>
      <c r="J69" s="1"/>
    </row>
    <row r="70" spans="1:10" ht="8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8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8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8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8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8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8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8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8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mergeCells count="20">
    <mergeCell ref="B63:I65"/>
    <mergeCell ref="B67:I69"/>
    <mergeCell ref="B13:C13"/>
    <mergeCell ref="B15:E15"/>
    <mergeCell ref="G15:I15"/>
    <mergeCell ref="B5:E5"/>
    <mergeCell ref="B3:I4"/>
    <mergeCell ref="B52:I52"/>
    <mergeCell ref="B53:I55"/>
    <mergeCell ref="B57:I57"/>
    <mergeCell ref="A1:F1"/>
    <mergeCell ref="B18:G18"/>
    <mergeCell ref="G5:I5"/>
    <mergeCell ref="B6:C6"/>
    <mergeCell ref="B7:C7"/>
    <mergeCell ref="B8:C8"/>
    <mergeCell ref="B9:C9"/>
    <mergeCell ref="B10:C10"/>
    <mergeCell ref="B11:C11"/>
    <mergeCell ref="B12:C12"/>
  </mergeCells>
  <conditionalFormatting sqref="H11:H14">
    <cfRule type="colorScale" priority="1">
      <colorScale>
        <cfvo type="min"/>
        <cfvo type="percentile" val="50"/>
        <cfvo type="max"/>
        <color rgb="FFF9C7C4"/>
        <color rgb="FFFFF1B8"/>
        <color rgb="FF00DDC2"/>
      </colorScale>
    </cfRule>
  </conditionalFormatting>
  <dataValidations count="6">
    <dataValidation type="list" sqref="D12" xr:uid="{00000000-0002-0000-0000-000000000000}">
      <formula1>"Amazon FBA,Amazon FBM,Zalando ZFS,Zalando ZEOS,Zalando Own Fulfillment,Mix marketplace"</formula1>
    </dataValidation>
    <dataValidation type="list" sqref="D13" xr:uid="{00000000-0002-0000-0000-000001000000}">
      <formula1>"DE,FR,UK,PL,DE + FR,DE + UK,DE + FR + UK,EU mix"</formula1>
    </dataValidation>
    <dataValidation type="list" sqref="D20:D49" xr:uid="{00000000-0002-0000-0000-000002000000}">
      <formula1>"Tak,Częściowo,Nie,Nie dotyczy"</formula1>
    </dataValidation>
    <dataValidation type="list" sqref="D6" xr:uid="{00000000-0002-0000-0000-000003000000}">
      <formula1>"Amazon,Zalando,Oba"</formula1>
    </dataValidation>
    <dataValidation type="list" sqref="D7" xr:uid="{00000000-0002-0000-0000-000004000000}">
      <formula1>"Amazon FBA,Amazon FBM,Zalando ZFS,Zalando ZEOS,Zalando Own Fulfillment,Mix modeli"</formula1>
    </dataValidation>
    <dataValidation type="list" sqref="D8" xr:uid="{00000000-0002-0000-0000-000005000000}">
      <formula1>"DE,FR,UK,PL,NL,IT,ES,Kilka rynków"</formula1>
    </dataValidation>
  </dataValidations>
  <hyperlinks>
    <hyperlink ref="B63:I65" r:id="rId1" display="Chcesz sprawdzić, jak lokalne adresy zwrotów, kontrola jakości i konsolidacja wpłyną na Twoje koszty? Skontaktuj się z nami!" xr:uid="{F7C94DAA-50E3-4EB5-BA7E-473B0BF084A8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AFD9F24D237548815DEC1E3AF7B081" ma:contentTypeVersion="13" ma:contentTypeDescription="Utwórz nowy dokument." ma:contentTypeScope="" ma:versionID="aeb49cd80032cfc45e9fd6546c45e566">
  <xsd:schema xmlns:xsd="http://www.w3.org/2001/XMLSchema" xmlns:xs="http://www.w3.org/2001/XMLSchema" xmlns:p="http://schemas.microsoft.com/office/2006/metadata/properties" xmlns:ns2="66fbd153-19b2-4166-aaba-25fe0a4bbc29" xmlns:ns3="e52991b6-0619-4f77-97e2-f05f6d99f1bd" targetNamespace="http://schemas.microsoft.com/office/2006/metadata/properties" ma:root="true" ma:fieldsID="73a92c6afc4da003c31cc033acdb4709" ns2:_="" ns3:_="">
    <xsd:import namespace="66fbd153-19b2-4166-aaba-25fe0a4bbc29"/>
    <xsd:import namespace="e52991b6-0619-4f77-97e2-f05f6d99f1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bd153-19b2-4166-aaba-25fe0a4bb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a99bce4-f5aa-42d6-939a-3ec105a95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91b6-0619-4f77-97e2-f05f6d99f1b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c3c89ed-f779-410e-ba8b-b0ea57a779b3}" ma:internalName="TaxCatchAll" ma:showField="CatchAllData" ma:web="e52991b6-0619-4f77-97e2-f05f6d99f1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fbd153-19b2-4166-aaba-25fe0a4bbc29">
      <Terms xmlns="http://schemas.microsoft.com/office/infopath/2007/PartnerControls"/>
    </lcf76f155ced4ddcb4097134ff3c332f>
    <TaxCatchAll xmlns="e52991b6-0619-4f77-97e2-f05f6d99f1bd" xsi:nil="true"/>
  </documentManagement>
</p:properties>
</file>

<file path=customXml/itemProps1.xml><?xml version="1.0" encoding="utf-8"?>
<ds:datastoreItem xmlns:ds="http://schemas.openxmlformats.org/officeDocument/2006/customXml" ds:itemID="{E135BA83-0942-45A6-AD58-596EF6533A14}"/>
</file>

<file path=customXml/itemProps2.xml><?xml version="1.0" encoding="utf-8"?>
<ds:datastoreItem xmlns:ds="http://schemas.openxmlformats.org/officeDocument/2006/customXml" ds:itemID="{2F85D67C-C65A-4D93-A18E-CA6C51C6342F}"/>
</file>

<file path=customXml/itemProps3.xml><?xml version="1.0" encoding="utf-8"?>
<ds:datastoreItem xmlns:ds="http://schemas.openxmlformats.org/officeDocument/2006/customXml" ds:itemID="{5DAD6EBD-BE00-40AC-8878-EB86275337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Kotlicki</dc:creator>
  <cp:lastModifiedBy>Wojciech Kotlicki</cp:lastModifiedBy>
  <dcterms:created xsi:type="dcterms:W3CDTF">2026-07-02T12:40:25Z</dcterms:created>
  <dcterms:modified xsi:type="dcterms:W3CDTF">2026-07-02T12:40:30Z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0x01010089AFD9F24D237548815DEC1E3AF7B081</vt:lpwstr>
  </property>
</Properties>
</file>